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505" activeTab="1"/>
  </bookViews>
  <sheets>
    <sheet name="Ranking até 2005" sheetId="1" r:id="rId1"/>
    <sheet name="Ranking até 2008" sheetId="2" r:id="rId2"/>
    <sheet name="2006" sheetId="3" r:id="rId3"/>
    <sheet name="2007" sheetId="4" r:id="rId4"/>
    <sheet name="2008" sheetId="5" r:id="rId5"/>
    <sheet name="2009" sheetId="6" r:id="rId6"/>
  </sheets>
  <definedNames/>
  <calcPr fullCalcOnLoad="1"/>
</workbook>
</file>

<file path=xl/sharedStrings.xml><?xml version="1.0" encoding="utf-8"?>
<sst xmlns="http://schemas.openxmlformats.org/spreadsheetml/2006/main" count="233" uniqueCount="77">
  <si>
    <t>São Paulo</t>
  </si>
  <si>
    <t>Cruzeiro</t>
  </si>
  <si>
    <t>Grêmio</t>
  </si>
  <si>
    <t>São Paulo FC</t>
  </si>
  <si>
    <t>Santos FC</t>
  </si>
  <si>
    <t>Flamengo</t>
  </si>
  <si>
    <t>Palmeiras</t>
  </si>
  <si>
    <t>Vasco da Gama</t>
  </si>
  <si>
    <t>Corinthians</t>
  </si>
  <si>
    <t>Atlético Mineiro</t>
  </si>
  <si>
    <t>Internacional</t>
  </si>
  <si>
    <t>São Caetano</t>
  </si>
  <si>
    <t>Botafogo</t>
  </si>
  <si>
    <t>Atlético Paranaense</t>
  </si>
  <si>
    <t>Guarani</t>
  </si>
  <si>
    <t>Fluminense</t>
  </si>
  <si>
    <t>EC Bahia</t>
  </si>
  <si>
    <t>Coritiba FC</t>
  </si>
  <si>
    <t>Criciúma</t>
  </si>
  <si>
    <t>Paysandú</t>
  </si>
  <si>
    <t>Juventude (RS)</t>
  </si>
  <si>
    <t>Bangú</t>
  </si>
  <si>
    <t>Náutico</t>
  </si>
  <si>
    <t>Sport Recife</t>
  </si>
  <si>
    <t>EC Santo André</t>
  </si>
  <si>
    <t>Goiás EC</t>
  </si>
  <si>
    <t>Paraná</t>
  </si>
  <si>
    <t>Bragantino</t>
  </si>
  <si>
    <t>CS Alagoano</t>
  </si>
  <si>
    <t>Sampaio Correa</t>
  </si>
  <si>
    <t>São Raimundo</t>
  </si>
  <si>
    <t>Vitória</t>
  </si>
  <si>
    <t>Figueirense</t>
  </si>
  <si>
    <t>América (RN)</t>
  </si>
  <si>
    <t>Ceará</t>
  </si>
  <si>
    <t>Portuguesa de Desportos</t>
  </si>
  <si>
    <t>Rio Branco (AC)</t>
  </si>
  <si>
    <t>Vila Nova FC</t>
  </si>
  <si>
    <t>PTS</t>
  </si>
  <si>
    <t>CTL</t>
  </si>
  <si>
    <t>MCF</t>
  </si>
  <si>
    <t>CI</t>
  </si>
  <si>
    <t>SC</t>
  </si>
  <si>
    <t>CMMS</t>
  </si>
  <si>
    <t>CC</t>
  </si>
  <si>
    <t>RC</t>
  </si>
  <si>
    <t>MSC</t>
  </si>
  <si>
    <t>MCC</t>
  </si>
  <si>
    <t>CO</t>
  </si>
  <si>
    <t>CIA</t>
  </si>
  <si>
    <t>SCI</t>
  </si>
  <si>
    <t>CGC</t>
  </si>
  <si>
    <t xml:space="preserve">PTS: Puntos </t>
  </si>
  <si>
    <t>MCF: Mundial Clubes FIFA</t>
  </si>
  <si>
    <t>CTL: Copa Libertadores</t>
  </si>
  <si>
    <t>RC: Recopa Sudamericana</t>
  </si>
  <si>
    <t>CC: Copa Conmebol</t>
  </si>
  <si>
    <t xml:space="preserve">MSC: Master Supercopa </t>
  </si>
  <si>
    <t xml:space="preserve">SC: Supercopa João Havelange </t>
  </si>
  <si>
    <t xml:space="preserve">MCC: Master Copa Conmebol </t>
  </si>
  <si>
    <t xml:space="preserve">CMMS: Copas Merconorte/Mercosur/Sudamericana </t>
  </si>
  <si>
    <t xml:space="preserve">CO: Copa de Oro Nicolás Leoz </t>
  </si>
  <si>
    <t>CIA: Copa Interamericana</t>
  </si>
  <si>
    <t xml:space="preserve">CI:  Copa Intercontinental </t>
  </si>
  <si>
    <t>Título</t>
  </si>
  <si>
    <t>Jogo</t>
  </si>
  <si>
    <t>Paulista</t>
  </si>
  <si>
    <t>Santos</t>
  </si>
  <si>
    <t>Clube</t>
  </si>
  <si>
    <t>Legenda</t>
  </si>
  <si>
    <t>Por título</t>
  </si>
  <si>
    <t>Por jogo</t>
  </si>
  <si>
    <t>Goiás</t>
  </si>
  <si>
    <t>Sport</t>
  </si>
  <si>
    <t>Coritiba</t>
  </si>
  <si>
    <t>Equipe</t>
  </si>
  <si>
    <t>Portuguesa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</si>
</sst>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2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/>
    </xf>
    <xf numFmtId="0" fontId="2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0" fillId="0" borderId="9" xfId="0" applyBorder="1" applyAlignment="1">
      <alignment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2" borderId="9" xfId="0" applyFont="1" applyFill="1" applyBorder="1" applyAlignment="1">
      <alignment wrapText="1"/>
    </xf>
    <xf numFmtId="0" fontId="1" fillId="4" borderId="9" xfId="0" applyFont="1" applyFill="1" applyBorder="1" applyAlignment="1">
      <alignment horizontal="center" wrapText="1"/>
    </xf>
    <xf numFmtId="0" fontId="0" fillId="0" borderId="9" xfId="0" applyFont="1" applyBorder="1" applyAlignment="1">
      <alignment/>
    </xf>
    <xf numFmtId="0" fontId="2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C26" sqref="C26"/>
    </sheetView>
  </sheetViews>
  <sheetFormatPr defaultColWidth="9.140625" defaultRowHeight="12.75"/>
  <cols>
    <col min="1" max="1" width="18.421875" style="2" bestFit="1" customWidth="1"/>
    <col min="2" max="2" width="5.57421875" style="2" bestFit="1" customWidth="1"/>
    <col min="3" max="3" width="5.421875" style="2" bestFit="1" customWidth="1"/>
    <col min="4" max="4" width="6.140625" style="2" bestFit="1" customWidth="1"/>
    <col min="5" max="5" width="3.421875" style="2" bestFit="1" customWidth="1"/>
    <col min="6" max="6" width="4.421875" style="2" bestFit="1" customWidth="1"/>
    <col min="7" max="7" width="8.421875" style="2" bestFit="1" customWidth="1"/>
    <col min="8" max="8" width="4.140625" style="2" bestFit="1" customWidth="1"/>
    <col min="9" max="9" width="4.28125" style="2" bestFit="1" customWidth="1"/>
    <col min="10" max="10" width="6.140625" style="2" bestFit="1" customWidth="1"/>
    <col min="11" max="11" width="6.421875" style="2" bestFit="1" customWidth="1"/>
    <col min="12" max="12" width="4.28125" style="2" bestFit="1" customWidth="1"/>
    <col min="13" max="13" width="5.00390625" style="2" bestFit="1" customWidth="1"/>
    <col min="14" max="14" width="4.7109375" style="2" bestFit="1" customWidth="1"/>
    <col min="15" max="15" width="5.8515625" style="2" bestFit="1" customWidth="1"/>
    <col min="16" max="16" width="45.421875" style="2" bestFit="1" customWidth="1"/>
    <col min="17" max="17" width="6.57421875" style="2" bestFit="1" customWidth="1"/>
    <col min="18" max="18" width="5.57421875" style="2" bestFit="1" customWidth="1"/>
    <col min="19" max="16384" width="21.00390625" style="2" customWidth="1"/>
  </cols>
  <sheetData>
    <row r="1" spans="2:18" ht="15.75">
      <c r="B1" s="3" t="s">
        <v>38</v>
      </c>
      <c r="C1" s="3" t="s">
        <v>39</v>
      </c>
      <c r="D1" s="3" t="s">
        <v>40</v>
      </c>
      <c r="E1" s="3" t="s">
        <v>41</v>
      </c>
      <c r="F1" s="3" t="s">
        <v>42</v>
      </c>
      <c r="G1" s="3" t="s">
        <v>43</v>
      </c>
      <c r="H1" s="3" t="s">
        <v>44</v>
      </c>
      <c r="I1" s="3" t="s">
        <v>45</v>
      </c>
      <c r="J1" s="3" t="s">
        <v>46</v>
      </c>
      <c r="K1" s="3" t="s">
        <v>47</v>
      </c>
      <c r="L1" s="3" t="s">
        <v>48</v>
      </c>
      <c r="M1" s="3" t="s">
        <v>49</v>
      </c>
      <c r="N1" s="3" t="s">
        <v>50</v>
      </c>
      <c r="O1" s="3" t="s">
        <v>51</v>
      </c>
      <c r="P1" s="3" t="s">
        <v>52</v>
      </c>
      <c r="Q1" s="3" t="s">
        <v>64</v>
      </c>
      <c r="R1" s="3" t="s">
        <v>65</v>
      </c>
    </row>
    <row r="2" spans="1:18" ht="15.75">
      <c r="A2" s="1" t="s">
        <v>3</v>
      </c>
      <c r="B2" s="4">
        <v>702</v>
      </c>
      <c r="C2" s="1">
        <f>314</f>
        <v>314</v>
      </c>
      <c r="D2" s="1">
        <v>44</v>
      </c>
      <c r="E2" s="1">
        <v>80</v>
      </c>
      <c r="F2" s="1">
        <v>97</v>
      </c>
      <c r="G2" s="1">
        <v>76</v>
      </c>
      <c r="H2" s="1">
        <v>28</v>
      </c>
      <c r="I2" s="1">
        <v>40</v>
      </c>
      <c r="J2" s="1"/>
      <c r="K2" s="1">
        <v>17</v>
      </c>
      <c r="L2" s="1">
        <v>6</v>
      </c>
      <c r="M2" s="1"/>
      <c r="N2" s="1"/>
      <c r="O2" s="1"/>
      <c r="P2" s="2" t="s">
        <v>54</v>
      </c>
      <c r="Q2" s="2">
        <v>40</v>
      </c>
      <c r="R2" s="2">
        <v>2</v>
      </c>
    </row>
    <row r="3" spans="1:18" ht="15.75">
      <c r="A3" s="1" t="s">
        <v>1</v>
      </c>
      <c r="B3" s="4">
        <v>565</v>
      </c>
      <c r="C3" s="1">
        <v>248</v>
      </c>
      <c r="D3" s="1"/>
      <c r="E3" s="1"/>
      <c r="F3" s="1">
        <v>170</v>
      </c>
      <c r="G3" s="1">
        <v>90</v>
      </c>
      <c r="H3" s="1"/>
      <c r="I3" s="1">
        <v>20</v>
      </c>
      <c r="J3" s="1">
        <v>19</v>
      </c>
      <c r="K3" s="1"/>
      <c r="L3" s="1">
        <v>18</v>
      </c>
      <c r="M3" s="1"/>
      <c r="N3" s="1"/>
      <c r="O3" s="1"/>
      <c r="P3" s="7" t="s">
        <v>53</v>
      </c>
      <c r="Q3" s="2">
        <v>40</v>
      </c>
      <c r="R3" s="2">
        <v>2</v>
      </c>
    </row>
    <row r="4" spans="1:17" ht="15.75">
      <c r="A4" s="1" t="s">
        <v>2</v>
      </c>
      <c r="B4" s="4">
        <v>457</v>
      </c>
      <c r="C4" s="1">
        <v>266</v>
      </c>
      <c r="D4" s="1"/>
      <c r="E4" s="1">
        <v>40</v>
      </c>
      <c r="F4" s="1">
        <v>72</v>
      </c>
      <c r="G4" s="1">
        <v>52</v>
      </c>
      <c r="H4" s="1">
        <v>6</v>
      </c>
      <c r="I4" s="1">
        <v>20</v>
      </c>
      <c r="J4" s="1"/>
      <c r="K4" s="1"/>
      <c r="L4" s="1">
        <v>1</v>
      </c>
      <c r="M4" s="1"/>
      <c r="N4" s="1"/>
      <c r="O4" s="1"/>
      <c r="P4" s="2" t="s">
        <v>63</v>
      </c>
      <c r="Q4" s="2">
        <v>40</v>
      </c>
    </row>
    <row r="5" spans="1:18" ht="15.75">
      <c r="A5" s="1" t="s">
        <v>4</v>
      </c>
      <c r="B5" s="4">
        <v>434</v>
      </c>
      <c r="C5" s="1">
        <v>204</v>
      </c>
      <c r="D5" s="1"/>
      <c r="E5" s="1">
        <v>80</v>
      </c>
      <c r="F5" s="1">
        <v>60</v>
      </c>
      <c r="G5" s="1">
        <v>32</v>
      </c>
      <c r="H5" s="1">
        <v>28</v>
      </c>
      <c r="I5" s="1"/>
      <c r="J5" s="1"/>
      <c r="K5" s="1"/>
      <c r="L5" s="1"/>
      <c r="M5" s="1"/>
      <c r="N5" s="1">
        <v>30</v>
      </c>
      <c r="O5" s="1"/>
      <c r="P5" s="2" t="s">
        <v>60</v>
      </c>
      <c r="Q5" s="2">
        <v>25</v>
      </c>
      <c r="R5" s="2">
        <v>2</v>
      </c>
    </row>
    <row r="6" spans="1:18" ht="15.75">
      <c r="A6" s="1" t="s">
        <v>5</v>
      </c>
      <c r="B6" s="4">
        <v>418</v>
      </c>
      <c r="C6" s="1">
        <v>162</v>
      </c>
      <c r="D6" s="1"/>
      <c r="E6" s="1">
        <v>40</v>
      </c>
      <c r="F6" s="1">
        <v>92</v>
      </c>
      <c r="G6" s="1">
        <v>107</v>
      </c>
      <c r="H6" s="1"/>
      <c r="I6" s="1"/>
      <c r="J6" s="1"/>
      <c r="K6" s="1"/>
      <c r="L6" s="1">
        <v>17</v>
      </c>
      <c r="M6" s="1"/>
      <c r="N6" s="1"/>
      <c r="O6" s="1"/>
      <c r="P6" s="2" t="s">
        <v>58</v>
      </c>
      <c r="Q6" s="2">
        <v>25</v>
      </c>
      <c r="R6" s="2">
        <v>2</v>
      </c>
    </row>
    <row r="7" spans="1:18" ht="15.75">
      <c r="A7" s="1" t="s">
        <v>6</v>
      </c>
      <c r="B7" s="4">
        <v>395</v>
      </c>
      <c r="C7" s="1">
        <v>276</v>
      </c>
      <c r="D7" s="1"/>
      <c r="E7" s="1"/>
      <c r="F7" s="1"/>
      <c r="G7" s="1">
        <v>117</v>
      </c>
      <c r="H7" s="1">
        <v>2</v>
      </c>
      <c r="I7" s="1"/>
      <c r="J7" s="1"/>
      <c r="K7" s="1"/>
      <c r="L7" s="1"/>
      <c r="M7" s="1"/>
      <c r="N7" s="1"/>
      <c r="O7" s="1"/>
      <c r="P7" s="2" t="s">
        <v>56</v>
      </c>
      <c r="Q7" s="2">
        <v>20</v>
      </c>
      <c r="R7" s="2">
        <v>1</v>
      </c>
    </row>
    <row r="8" spans="1:17" ht="15.75">
      <c r="A8" s="1" t="s">
        <v>7</v>
      </c>
      <c r="B8" s="4">
        <v>267</v>
      </c>
      <c r="C8" s="1">
        <v>148</v>
      </c>
      <c r="D8" s="1">
        <v>8</v>
      </c>
      <c r="E8" s="1"/>
      <c r="F8" s="1">
        <v>12</v>
      </c>
      <c r="G8" s="1">
        <v>91</v>
      </c>
      <c r="H8" s="1">
        <v>8</v>
      </c>
      <c r="I8" s="1"/>
      <c r="J8" s="1"/>
      <c r="K8" s="1"/>
      <c r="L8" s="1"/>
      <c r="M8" s="1"/>
      <c r="N8" s="1"/>
      <c r="O8" s="1"/>
      <c r="P8" s="2" t="s">
        <v>55</v>
      </c>
      <c r="Q8" s="2">
        <v>20</v>
      </c>
    </row>
    <row r="9" spans="1:18" ht="15.75">
      <c r="A9" s="1" t="s">
        <v>8</v>
      </c>
      <c r="B9" s="4">
        <v>242</v>
      </c>
      <c r="C9" s="1">
        <v>108</v>
      </c>
      <c r="D9" s="1">
        <v>48</v>
      </c>
      <c r="E9" s="1"/>
      <c r="F9" s="1"/>
      <c r="G9" s="1">
        <v>76</v>
      </c>
      <c r="H9" s="1">
        <v>10</v>
      </c>
      <c r="I9" s="1"/>
      <c r="J9" s="1"/>
      <c r="K9" s="1"/>
      <c r="L9" s="1"/>
      <c r="M9" s="1"/>
      <c r="N9" s="1"/>
      <c r="O9" s="1"/>
      <c r="P9" s="2" t="s">
        <v>61</v>
      </c>
      <c r="Q9" s="2">
        <v>15</v>
      </c>
      <c r="R9" s="2">
        <v>1</v>
      </c>
    </row>
    <row r="10" spans="1:18" ht="15.75">
      <c r="A10" s="1" t="s">
        <v>9</v>
      </c>
      <c r="B10" s="4">
        <v>175</v>
      </c>
      <c r="C10" s="1">
        <v>66</v>
      </c>
      <c r="D10" s="1"/>
      <c r="E10" s="1"/>
      <c r="F10" s="1"/>
      <c r="G10" s="1">
        <v>28</v>
      </c>
      <c r="H10" s="1">
        <v>76</v>
      </c>
      <c r="I10" s="1"/>
      <c r="J10" s="1"/>
      <c r="K10" s="1">
        <v>2</v>
      </c>
      <c r="L10" s="1">
        <v>3</v>
      </c>
      <c r="M10" s="1"/>
      <c r="N10" s="1"/>
      <c r="O10" s="1"/>
      <c r="P10" s="2" t="s">
        <v>59</v>
      </c>
      <c r="Q10" s="2">
        <v>15</v>
      </c>
      <c r="R10" s="2">
        <v>1</v>
      </c>
    </row>
    <row r="11" spans="1:18" ht="15.75">
      <c r="A11" s="1" t="s">
        <v>10</v>
      </c>
      <c r="B11" s="4">
        <v>128</v>
      </c>
      <c r="C11" s="1">
        <v>92</v>
      </c>
      <c r="D11" s="1"/>
      <c r="E11" s="1"/>
      <c r="F11" s="1"/>
      <c r="G11" s="1">
        <v>36</v>
      </c>
      <c r="H11" s="1"/>
      <c r="I11" s="1"/>
      <c r="J11" s="1"/>
      <c r="K11" s="1"/>
      <c r="L11" s="1"/>
      <c r="M11" s="1"/>
      <c r="N11" s="1"/>
      <c r="O11" s="1"/>
      <c r="P11" s="2" t="s">
        <v>57</v>
      </c>
      <c r="Q11" s="2">
        <v>15</v>
      </c>
      <c r="R11" s="2">
        <v>1</v>
      </c>
    </row>
    <row r="12" spans="1:17" ht="15.75">
      <c r="A12" s="1" t="s">
        <v>11</v>
      </c>
      <c r="B12" s="4">
        <v>82</v>
      </c>
      <c r="C12" s="1">
        <v>66</v>
      </c>
      <c r="D12" s="1"/>
      <c r="E12" s="1"/>
      <c r="F12" s="1"/>
      <c r="G12" s="1">
        <v>16</v>
      </c>
      <c r="H12" s="1"/>
      <c r="I12" s="1"/>
      <c r="J12" s="1"/>
      <c r="K12" s="1"/>
      <c r="L12" s="1"/>
      <c r="M12" s="1"/>
      <c r="N12" s="1"/>
      <c r="O12" s="1"/>
      <c r="P12" s="2" t="s">
        <v>62</v>
      </c>
      <c r="Q12" s="2">
        <v>15</v>
      </c>
    </row>
    <row r="13" spans="1:15" ht="15.75">
      <c r="A13" s="1" t="s">
        <v>12</v>
      </c>
      <c r="B13" s="4">
        <v>79</v>
      </c>
      <c r="C13" s="1">
        <v>48</v>
      </c>
      <c r="D13" s="1"/>
      <c r="E13" s="1"/>
      <c r="F13" s="1"/>
      <c r="G13" s="1"/>
      <c r="H13" s="1">
        <v>30</v>
      </c>
      <c r="I13" s="1"/>
      <c r="J13" s="1"/>
      <c r="K13" s="1">
        <v>1</v>
      </c>
      <c r="L13" s="1"/>
      <c r="M13" s="1"/>
      <c r="N13" s="1"/>
      <c r="O13" s="1"/>
    </row>
    <row r="14" spans="1:15" ht="15.75">
      <c r="A14" s="1" t="s">
        <v>13</v>
      </c>
      <c r="B14" s="4">
        <v>56</v>
      </c>
      <c r="C14" s="1">
        <v>56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>
      <c r="A15" s="1" t="s">
        <v>14</v>
      </c>
      <c r="B15" s="4">
        <v>50</v>
      </c>
      <c r="C15" s="1">
        <v>48</v>
      </c>
      <c r="D15" s="1"/>
      <c r="E15" s="1"/>
      <c r="F15" s="1"/>
      <c r="G15" s="1"/>
      <c r="H15" s="1">
        <v>2</v>
      </c>
      <c r="I15" s="1"/>
      <c r="J15" s="1"/>
      <c r="K15" s="1"/>
      <c r="L15" s="1"/>
      <c r="M15" s="1"/>
      <c r="N15" s="1"/>
      <c r="O15" s="1"/>
    </row>
    <row r="16" spans="1:15" ht="15.75">
      <c r="A16" s="1" t="s">
        <v>15</v>
      </c>
      <c r="B16" s="4">
        <v>50</v>
      </c>
      <c r="C16" s="1">
        <v>24</v>
      </c>
      <c r="D16" s="1"/>
      <c r="E16" s="1"/>
      <c r="F16" s="1"/>
      <c r="G16" s="1">
        <v>20</v>
      </c>
      <c r="H16" s="1">
        <v>6</v>
      </c>
      <c r="I16" s="1"/>
      <c r="J16" s="1"/>
      <c r="K16" s="1"/>
      <c r="L16" s="1"/>
      <c r="M16" s="1"/>
      <c r="N16" s="1"/>
      <c r="O16" s="1"/>
    </row>
    <row r="17" spans="1:15" ht="15.75">
      <c r="A17" s="1" t="s">
        <v>16</v>
      </c>
      <c r="B17" s="4">
        <v>28</v>
      </c>
      <c r="C17" s="1">
        <v>28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75">
      <c r="A18" s="1" t="s">
        <v>17</v>
      </c>
      <c r="B18" s="4">
        <v>28</v>
      </c>
      <c r="C18" s="1">
        <v>24</v>
      </c>
      <c r="D18" s="1"/>
      <c r="E18" s="1"/>
      <c r="F18" s="1"/>
      <c r="G18" s="1">
        <v>4</v>
      </c>
      <c r="H18" s="1"/>
      <c r="I18" s="1"/>
      <c r="J18" s="1"/>
      <c r="K18" s="1"/>
      <c r="L18" s="1"/>
      <c r="M18" s="1"/>
      <c r="N18" s="1"/>
      <c r="O18" s="1"/>
    </row>
    <row r="19" spans="1:15" ht="15.75">
      <c r="A19" s="1" t="s">
        <v>18</v>
      </c>
      <c r="B19" s="4">
        <v>20</v>
      </c>
      <c r="C19" s="1">
        <v>20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>
      <c r="A20" s="1" t="s">
        <v>19</v>
      </c>
      <c r="B20" s="4">
        <v>16</v>
      </c>
      <c r="C20" s="1">
        <v>16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>
      <c r="A21" s="1" t="s">
        <v>20</v>
      </c>
      <c r="B21" s="4">
        <v>16</v>
      </c>
      <c r="C21" s="1">
        <v>12</v>
      </c>
      <c r="D21" s="1"/>
      <c r="E21" s="1"/>
      <c r="F21" s="1"/>
      <c r="G21" s="1">
        <v>4</v>
      </c>
      <c r="H21" s="1"/>
      <c r="I21" s="1"/>
      <c r="J21" s="1"/>
      <c r="K21" s="1"/>
      <c r="L21" s="1"/>
      <c r="M21" s="1"/>
      <c r="N21" s="1"/>
      <c r="O21" s="1"/>
    </row>
    <row r="22" spans="1:15" ht="15.75">
      <c r="A22" s="1" t="s">
        <v>21</v>
      </c>
      <c r="B22" s="4">
        <v>12</v>
      </c>
      <c r="C22" s="1">
        <v>12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>
      <c r="A23" s="1" t="s">
        <v>22</v>
      </c>
      <c r="B23" s="4">
        <v>12</v>
      </c>
      <c r="C23" s="1">
        <v>12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>
      <c r="A24" s="1" t="s">
        <v>23</v>
      </c>
      <c r="B24" s="4">
        <v>12</v>
      </c>
      <c r="C24" s="1">
        <v>12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>
      <c r="A25" s="1" t="s">
        <v>24</v>
      </c>
      <c r="B25" s="4">
        <v>12</v>
      </c>
      <c r="C25" s="1">
        <v>12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>
      <c r="A26" s="1" t="s">
        <v>25</v>
      </c>
      <c r="B26" s="4">
        <v>12</v>
      </c>
      <c r="C26" s="1"/>
      <c r="D26" s="1"/>
      <c r="E26" s="1"/>
      <c r="F26" s="1"/>
      <c r="G26" s="1">
        <v>12</v>
      </c>
      <c r="H26" s="1"/>
      <c r="I26" s="1"/>
      <c r="J26" s="1"/>
      <c r="K26" s="1"/>
      <c r="L26" s="1"/>
      <c r="M26" s="1"/>
      <c r="N26" s="1"/>
      <c r="O26" s="1"/>
    </row>
    <row r="27" spans="1:15" ht="15.75">
      <c r="A27" s="1" t="s">
        <v>26</v>
      </c>
      <c r="B27" s="4">
        <v>8</v>
      </c>
      <c r="C27" s="1"/>
      <c r="D27" s="1"/>
      <c r="E27" s="1"/>
      <c r="F27" s="1"/>
      <c r="G27" s="1">
        <v>4</v>
      </c>
      <c r="H27" s="1">
        <v>4</v>
      </c>
      <c r="I27" s="1"/>
      <c r="J27" s="1"/>
      <c r="K27" s="1"/>
      <c r="L27" s="1"/>
      <c r="M27" s="1"/>
      <c r="N27" s="1"/>
      <c r="O27" s="1"/>
    </row>
    <row r="28" spans="1:15" ht="15.75">
      <c r="A28" s="1" t="s">
        <v>27</v>
      </c>
      <c r="B28" s="4">
        <v>8</v>
      </c>
      <c r="C28" s="1"/>
      <c r="D28" s="1"/>
      <c r="E28" s="1"/>
      <c r="F28" s="1"/>
      <c r="G28" s="1"/>
      <c r="H28" s="1">
        <v>8</v>
      </c>
      <c r="I28" s="1"/>
      <c r="J28" s="1"/>
      <c r="K28" s="1"/>
      <c r="L28" s="1"/>
      <c r="M28" s="1"/>
      <c r="N28" s="1"/>
      <c r="O28" s="1"/>
    </row>
    <row r="29" spans="1:15" ht="15.75">
      <c r="A29" s="1" t="s">
        <v>28</v>
      </c>
      <c r="B29" s="4">
        <v>8</v>
      </c>
      <c r="C29" s="1"/>
      <c r="D29" s="1"/>
      <c r="E29" s="1"/>
      <c r="F29" s="1"/>
      <c r="G29" s="1"/>
      <c r="H29" s="1">
        <v>8</v>
      </c>
      <c r="I29" s="1"/>
      <c r="J29" s="1"/>
      <c r="K29" s="1"/>
      <c r="L29" s="1"/>
      <c r="M29" s="1"/>
      <c r="N29" s="1"/>
      <c r="O29" s="1"/>
    </row>
    <row r="30" spans="1:15" ht="15.75">
      <c r="A30" s="1" t="s">
        <v>29</v>
      </c>
      <c r="B30" s="4">
        <v>6</v>
      </c>
      <c r="C30" s="1"/>
      <c r="D30" s="1"/>
      <c r="E30" s="1"/>
      <c r="F30" s="1"/>
      <c r="G30" s="1"/>
      <c r="H30" s="1">
        <v>6</v>
      </c>
      <c r="I30" s="1"/>
      <c r="J30" s="1"/>
      <c r="K30" s="1"/>
      <c r="L30" s="1"/>
      <c r="M30" s="1"/>
      <c r="N30" s="1"/>
      <c r="O30" s="1"/>
    </row>
    <row r="31" spans="1:15" ht="15.75">
      <c r="A31" s="1" t="s">
        <v>30</v>
      </c>
      <c r="B31" s="4">
        <v>6</v>
      </c>
      <c r="C31" s="1"/>
      <c r="D31" s="1"/>
      <c r="E31" s="1"/>
      <c r="F31" s="1"/>
      <c r="G31" s="1"/>
      <c r="H31" s="1">
        <v>6</v>
      </c>
      <c r="I31" s="1"/>
      <c r="J31" s="1"/>
      <c r="K31" s="1"/>
      <c r="L31" s="1"/>
      <c r="M31" s="1"/>
      <c r="N31" s="1"/>
      <c r="O31" s="1"/>
    </row>
    <row r="32" spans="1:15" ht="15.75">
      <c r="A32" s="1" t="s">
        <v>31</v>
      </c>
      <c r="B32" s="4">
        <v>6</v>
      </c>
      <c r="C32" s="1"/>
      <c r="D32" s="1"/>
      <c r="E32" s="1"/>
      <c r="F32" s="1"/>
      <c r="G32" s="1"/>
      <c r="H32" s="1">
        <v>6</v>
      </c>
      <c r="I32" s="1"/>
      <c r="J32" s="1"/>
      <c r="K32" s="1"/>
      <c r="L32" s="1"/>
      <c r="M32" s="1"/>
      <c r="N32" s="1"/>
      <c r="O32" s="1"/>
    </row>
    <row r="33" spans="1:15" ht="15.75">
      <c r="A33" s="1" t="s">
        <v>32</v>
      </c>
      <c r="B33" s="4">
        <v>4</v>
      </c>
      <c r="C33" s="1"/>
      <c r="D33" s="1"/>
      <c r="E33" s="1"/>
      <c r="F33" s="1"/>
      <c r="G33" s="1">
        <v>4</v>
      </c>
      <c r="H33" s="1"/>
      <c r="I33" s="1"/>
      <c r="J33" s="1"/>
      <c r="K33" s="1"/>
      <c r="L33" s="1"/>
      <c r="M33" s="1"/>
      <c r="N33" s="1"/>
      <c r="O33" s="1"/>
    </row>
    <row r="34" spans="1:15" ht="15.75">
      <c r="A34" s="1" t="s">
        <v>33</v>
      </c>
      <c r="B34" s="4">
        <v>2</v>
      </c>
      <c r="C34" s="1"/>
      <c r="D34" s="1"/>
      <c r="E34" s="1"/>
      <c r="F34" s="1"/>
      <c r="G34" s="1"/>
      <c r="H34" s="1">
        <v>2</v>
      </c>
      <c r="I34" s="1"/>
      <c r="J34" s="1"/>
      <c r="K34" s="1"/>
      <c r="L34" s="1"/>
      <c r="M34" s="1"/>
      <c r="N34" s="1"/>
      <c r="O34" s="1"/>
    </row>
    <row r="35" spans="1:15" ht="15.75">
      <c r="A35" s="1" t="s">
        <v>34</v>
      </c>
      <c r="B35" s="4">
        <v>2</v>
      </c>
      <c r="C35" s="1"/>
      <c r="D35" s="1"/>
      <c r="E35" s="1"/>
      <c r="F35" s="1"/>
      <c r="G35" s="1"/>
      <c r="H35" s="1">
        <v>2</v>
      </c>
      <c r="I35" s="1"/>
      <c r="J35" s="1"/>
      <c r="K35" s="1"/>
      <c r="L35" s="1"/>
      <c r="M35" s="1"/>
      <c r="N35" s="1"/>
      <c r="O35" s="1"/>
    </row>
    <row r="36" spans="1:15" ht="31.5">
      <c r="A36" s="1" t="s">
        <v>35</v>
      </c>
      <c r="B36" s="4">
        <v>2</v>
      </c>
      <c r="C36" s="1"/>
      <c r="D36" s="1"/>
      <c r="E36" s="1"/>
      <c r="F36" s="1"/>
      <c r="G36" s="1"/>
      <c r="H36" s="1">
        <v>2</v>
      </c>
      <c r="I36" s="1"/>
      <c r="J36" s="1"/>
      <c r="K36" s="1"/>
      <c r="L36" s="1"/>
      <c r="M36" s="1"/>
      <c r="N36" s="1"/>
      <c r="O36" s="1"/>
    </row>
    <row r="37" spans="1:15" ht="15.75">
      <c r="A37" s="1" t="s">
        <v>36</v>
      </c>
      <c r="B37" s="4">
        <v>2</v>
      </c>
      <c r="C37" s="1"/>
      <c r="D37" s="1"/>
      <c r="E37" s="1"/>
      <c r="F37" s="1"/>
      <c r="G37" s="1"/>
      <c r="H37" s="1">
        <v>2</v>
      </c>
      <c r="I37" s="1"/>
      <c r="J37" s="1"/>
      <c r="K37" s="1"/>
      <c r="L37" s="1"/>
      <c r="M37" s="1"/>
      <c r="N37" s="1"/>
      <c r="O37" s="1"/>
    </row>
    <row r="38" spans="1:15" ht="15.75">
      <c r="A38" s="1" t="s">
        <v>37</v>
      </c>
      <c r="B38" s="4">
        <v>2</v>
      </c>
      <c r="C38" s="1"/>
      <c r="D38" s="1"/>
      <c r="E38" s="1"/>
      <c r="F38" s="1"/>
      <c r="G38" s="1"/>
      <c r="H38" s="1">
        <v>2</v>
      </c>
      <c r="I38" s="1"/>
      <c r="J38" s="1"/>
      <c r="K38" s="1"/>
      <c r="L38" s="1"/>
      <c r="M38" s="1"/>
      <c r="N38" s="1"/>
      <c r="O38" s="1"/>
    </row>
    <row r="39" spans="2:15" ht="15.75">
      <c r="B39" s="5">
        <v>4324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75" zoomScaleNormal="75" workbookViewId="0" topLeftCell="A1">
      <selection activeCell="A1" sqref="A1:O20"/>
    </sheetView>
  </sheetViews>
  <sheetFormatPr defaultColWidth="9.140625" defaultRowHeight="12.75"/>
  <cols>
    <col min="1" max="1" width="18.421875" style="39" bestFit="1" customWidth="1"/>
    <col min="2" max="2" width="5.7109375" style="14" bestFit="1" customWidth="1"/>
    <col min="3" max="3" width="5.57421875" style="14" bestFit="1" customWidth="1"/>
    <col min="4" max="4" width="8.57421875" style="14" bestFit="1" customWidth="1"/>
    <col min="5" max="5" width="6.28125" style="14" bestFit="1" customWidth="1"/>
    <col min="6" max="6" width="4.421875" style="14" bestFit="1" customWidth="1"/>
    <col min="7" max="7" width="3.57421875" style="14" bestFit="1" customWidth="1"/>
    <col min="8" max="8" width="4.7109375" style="14" bestFit="1" customWidth="1"/>
    <col min="9" max="9" width="4.28125" style="14" bestFit="1" customWidth="1"/>
    <col min="10" max="10" width="6.28125" style="14" bestFit="1" customWidth="1"/>
    <col min="11" max="11" width="6.57421875" style="14" bestFit="1" customWidth="1"/>
    <col min="12" max="12" width="4.421875" style="14" bestFit="1" customWidth="1"/>
    <col min="13" max="13" width="5.00390625" style="14" bestFit="1" customWidth="1"/>
    <col min="14" max="14" width="4.8515625" style="14" bestFit="1" customWidth="1"/>
    <col min="15" max="15" width="5.8515625" style="14" bestFit="1" customWidth="1"/>
    <col min="16" max="16" width="45.421875" style="13" bestFit="1" customWidth="1"/>
    <col min="17" max="17" width="6.7109375" style="13" bestFit="1" customWidth="1"/>
    <col min="18" max="18" width="5.7109375" style="13" bestFit="1" customWidth="1"/>
    <col min="19" max="16384" width="21.00390625" style="13" customWidth="1"/>
  </cols>
  <sheetData>
    <row r="1" spans="1:19" ht="15.75">
      <c r="A1" s="36" t="s">
        <v>75</v>
      </c>
      <c r="B1" s="8" t="s">
        <v>38</v>
      </c>
      <c r="C1" s="8" t="s">
        <v>39</v>
      </c>
      <c r="D1" s="8" t="s">
        <v>43</v>
      </c>
      <c r="E1" s="8" t="s">
        <v>40</v>
      </c>
      <c r="F1" s="8" t="s">
        <v>45</v>
      </c>
      <c r="G1" s="8" t="s">
        <v>41</v>
      </c>
      <c r="H1" s="8" t="s">
        <v>42</v>
      </c>
      <c r="I1" s="8" t="s">
        <v>44</v>
      </c>
      <c r="J1" s="8" t="s">
        <v>46</v>
      </c>
      <c r="K1" s="8" t="s">
        <v>47</v>
      </c>
      <c r="L1" s="8" t="s">
        <v>48</v>
      </c>
      <c r="M1" s="8" t="s">
        <v>49</v>
      </c>
      <c r="N1" s="8" t="s">
        <v>50</v>
      </c>
      <c r="O1" s="8" t="s">
        <v>51</v>
      </c>
      <c r="P1" s="3" t="s">
        <v>52</v>
      </c>
      <c r="Q1" s="3" t="s">
        <v>64</v>
      </c>
      <c r="R1" s="3" t="s">
        <v>65</v>
      </c>
      <c r="S1" s="2"/>
    </row>
    <row r="2" spans="1:19" ht="15.75">
      <c r="A2" s="37" t="s">
        <v>3</v>
      </c>
      <c r="B2" s="9">
        <f aca="true" t="shared" si="0" ref="B2:B39">SUM(C2:O2)</f>
        <v>782</v>
      </c>
      <c r="C2" s="10">
        <f>314+28+16+20</f>
        <v>378</v>
      </c>
      <c r="D2" s="10">
        <f>76+0+12+4</f>
        <v>92</v>
      </c>
      <c r="E2" s="10">
        <v>44</v>
      </c>
      <c r="F2" s="10">
        <v>40</v>
      </c>
      <c r="G2" s="10">
        <v>80</v>
      </c>
      <c r="H2" s="10">
        <v>97</v>
      </c>
      <c r="I2" s="10">
        <v>28</v>
      </c>
      <c r="J2" s="10"/>
      <c r="K2" s="10">
        <v>17</v>
      </c>
      <c r="L2" s="10">
        <v>6</v>
      </c>
      <c r="M2" s="10"/>
      <c r="N2" s="10"/>
      <c r="O2" s="10"/>
      <c r="P2" s="2" t="s">
        <v>54</v>
      </c>
      <c r="Q2" s="2">
        <v>40</v>
      </c>
      <c r="R2" s="2">
        <v>2</v>
      </c>
      <c r="S2" s="2"/>
    </row>
    <row r="3" spans="1:19" ht="15.75">
      <c r="A3" s="37" t="s">
        <v>1</v>
      </c>
      <c r="B3" s="9">
        <f t="shared" si="0"/>
        <v>593</v>
      </c>
      <c r="C3" s="10">
        <f>248+20</f>
        <v>268</v>
      </c>
      <c r="D3" s="10">
        <f>90+4+4</f>
        <v>98</v>
      </c>
      <c r="E3" s="10"/>
      <c r="F3" s="10">
        <v>20</v>
      </c>
      <c r="G3" s="10"/>
      <c r="H3" s="10">
        <v>170</v>
      </c>
      <c r="I3" s="10"/>
      <c r="J3" s="10">
        <v>19</v>
      </c>
      <c r="K3" s="10"/>
      <c r="L3" s="10">
        <v>18</v>
      </c>
      <c r="M3" s="10"/>
      <c r="N3" s="10"/>
      <c r="O3" s="10"/>
      <c r="P3" s="7" t="s">
        <v>53</v>
      </c>
      <c r="Q3" s="2">
        <v>40</v>
      </c>
      <c r="R3" s="2">
        <v>2</v>
      </c>
      <c r="S3" s="2"/>
    </row>
    <row r="4" spans="1:19" ht="15.75">
      <c r="A4" s="37" t="s">
        <v>4</v>
      </c>
      <c r="B4" s="9">
        <f t="shared" si="0"/>
        <v>490</v>
      </c>
      <c r="C4" s="10">
        <f>204+28+20</f>
        <v>252</v>
      </c>
      <c r="D4" s="10">
        <f>32+8</f>
        <v>40</v>
      </c>
      <c r="E4" s="10"/>
      <c r="F4" s="10"/>
      <c r="G4" s="10">
        <v>80</v>
      </c>
      <c r="H4" s="10">
        <v>60</v>
      </c>
      <c r="I4" s="10">
        <v>28</v>
      </c>
      <c r="J4" s="10"/>
      <c r="K4" s="10"/>
      <c r="L4" s="10"/>
      <c r="M4" s="10"/>
      <c r="N4" s="10">
        <v>30</v>
      </c>
      <c r="O4" s="10"/>
      <c r="P4" s="2" t="s">
        <v>63</v>
      </c>
      <c r="Q4" s="2">
        <v>40</v>
      </c>
      <c r="R4" s="2"/>
      <c r="S4" s="2"/>
    </row>
    <row r="5" spans="1:19" ht="15.75">
      <c r="A5" s="37" t="s">
        <v>2</v>
      </c>
      <c r="B5" s="9">
        <f t="shared" si="0"/>
        <v>489</v>
      </c>
      <c r="C5" s="10">
        <f>266+28</f>
        <v>294</v>
      </c>
      <c r="D5" s="10">
        <f>52+4</f>
        <v>56</v>
      </c>
      <c r="E5" s="10"/>
      <c r="F5" s="10">
        <v>20</v>
      </c>
      <c r="G5" s="10">
        <v>40</v>
      </c>
      <c r="H5" s="10">
        <v>72</v>
      </c>
      <c r="I5" s="10">
        <v>6</v>
      </c>
      <c r="J5" s="10"/>
      <c r="K5" s="10"/>
      <c r="L5" s="10">
        <v>1</v>
      </c>
      <c r="M5" s="10"/>
      <c r="N5" s="10"/>
      <c r="O5" s="10"/>
      <c r="P5" s="2" t="s">
        <v>60</v>
      </c>
      <c r="Q5" s="2">
        <v>25</v>
      </c>
      <c r="R5" s="2">
        <v>2</v>
      </c>
      <c r="S5" s="2"/>
    </row>
    <row r="6" spans="1:19" ht="15.75">
      <c r="A6" s="37" t="s">
        <v>5</v>
      </c>
      <c r="B6" s="9">
        <f t="shared" si="0"/>
        <v>450</v>
      </c>
      <c r="C6" s="10">
        <f>162+16+16</f>
        <v>194</v>
      </c>
      <c r="D6" s="10">
        <v>107</v>
      </c>
      <c r="E6" s="10"/>
      <c r="F6" s="10"/>
      <c r="G6" s="10">
        <v>40</v>
      </c>
      <c r="H6" s="10">
        <v>92</v>
      </c>
      <c r="I6" s="10"/>
      <c r="J6" s="10"/>
      <c r="K6" s="10"/>
      <c r="L6" s="10">
        <v>17</v>
      </c>
      <c r="M6" s="10"/>
      <c r="N6" s="10"/>
      <c r="O6" s="10"/>
      <c r="P6" s="2" t="s">
        <v>58</v>
      </c>
      <c r="Q6" s="2">
        <v>25</v>
      </c>
      <c r="R6" s="2">
        <v>2</v>
      </c>
      <c r="S6" s="2"/>
    </row>
    <row r="7" spans="1:19" ht="15.75">
      <c r="A7" s="37" t="s">
        <v>6</v>
      </c>
      <c r="B7" s="9">
        <f t="shared" si="0"/>
        <v>427</v>
      </c>
      <c r="C7" s="10">
        <f>276+20</f>
        <v>296</v>
      </c>
      <c r="D7" s="10">
        <f>117+12</f>
        <v>129</v>
      </c>
      <c r="E7" s="10"/>
      <c r="F7" s="10"/>
      <c r="G7" s="10"/>
      <c r="H7" s="10"/>
      <c r="I7" s="10">
        <v>2</v>
      </c>
      <c r="J7" s="10"/>
      <c r="K7" s="10"/>
      <c r="L7" s="10"/>
      <c r="M7" s="10"/>
      <c r="N7" s="10"/>
      <c r="O7" s="10"/>
      <c r="P7" s="2" t="s">
        <v>56</v>
      </c>
      <c r="Q7" s="2">
        <v>20</v>
      </c>
      <c r="R7" s="2">
        <v>1</v>
      </c>
      <c r="S7" s="2"/>
    </row>
    <row r="8" spans="1:19" ht="15.75">
      <c r="A8" s="37" t="s">
        <v>10</v>
      </c>
      <c r="B8" s="9">
        <f t="shared" si="0"/>
        <v>317</v>
      </c>
      <c r="C8" s="10">
        <f>92+68+12</f>
        <v>172</v>
      </c>
      <c r="D8" s="10">
        <f>36+45</f>
        <v>81</v>
      </c>
      <c r="E8" s="10">
        <v>44</v>
      </c>
      <c r="F8" s="10">
        <v>20</v>
      </c>
      <c r="G8" s="10"/>
      <c r="H8" s="10"/>
      <c r="I8" s="10"/>
      <c r="J8" s="10"/>
      <c r="K8" s="10"/>
      <c r="L8" s="10"/>
      <c r="M8" s="10"/>
      <c r="N8" s="10"/>
      <c r="O8" s="10"/>
      <c r="P8" s="2" t="s">
        <v>55</v>
      </c>
      <c r="Q8" s="2">
        <v>20</v>
      </c>
      <c r="R8" s="2"/>
      <c r="S8" s="2"/>
    </row>
    <row r="9" spans="1:19" ht="15.75">
      <c r="A9" s="37" t="s">
        <v>7</v>
      </c>
      <c r="B9" s="9">
        <f t="shared" si="0"/>
        <v>287</v>
      </c>
      <c r="C9" s="10">
        <v>148</v>
      </c>
      <c r="D9" s="10">
        <f>91+4+12+4</f>
        <v>111</v>
      </c>
      <c r="E9" s="10">
        <v>8</v>
      </c>
      <c r="F9" s="10"/>
      <c r="G9" s="10"/>
      <c r="H9" s="10">
        <v>12</v>
      </c>
      <c r="I9" s="10">
        <v>8</v>
      </c>
      <c r="J9" s="10"/>
      <c r="K9" s="10"/>
      <c r="L9" s="10"/>
      <c r="M9" s="10"/>
      <c r="N9" s="10"/>
      <c r="O9" s="10"/>
      <c r="P9" s="2" t="s">
        <v>61</v>
      </c>
      <c r="Q9" s="2">
        <v>15</v>
      </c>
      <c r="R9" s="2">
        <v>1</v>
      </c>
      <c r="S9" s="2"/>
    </row>
    <row r="10" spans="1:19" ht="15.75">
      <c r="A10" s="37" t="s">
        <v>8</v>
      </c>
      <c r="B10" s="9">
        <f t="shared" si="0"/>
        <v>270</v>
      </c>
      <c r="C10" s="10">
        <f>108+16</f>
        <v>124</v>
      </c>
      <c r="D10" s="10">
        <f>76+8+4</f>
        <v>88</v>
      </c>
      <c r="E10" s="10">
        <v>48</v>
      </c>
      <c r="F10" s="10"/>
      <c r="G10" s="10"/>
      <c r="H10" s="10"/>
      <c r="I10" s="10">
        <v>10</v>
      </c>
      <c r="J10" s="10"/>
      <c r="K10" s="10"/>
      <c r="L10" s="10"/>
      <c r="M10" s="10"/>
      <c r="N10" s="10"/>
      <c r="O10" s="10"/>
      <c r="P10" s="2" t="s">
        <v>59</v>
      </c>
      <c r="Q10" s="2">
        <v>15</v>
      </c>
      <c r="R10" s="2">
        <v>1</v>
      </c>
      <c r="S10" s="2"/>
    </row>
    <row r="11" spans="1:19" ht="15.75">
      <c r="A11" s="37" t="s">
        <v>9</v>
      </c>
      <c r="B11" s="9">
        <f t="shared" si="0"/>
        <v>179</v>
      </c>
      <c r="C11" s="10">
        <v>66</v>
      </c>
      <c r="D11" s="10">
        <f>28+4</f>
        <v>32</v>
      </c>
      <c r="E11" s="10"/>
      <c r="F11" s="10"/>
      <c r="G11" s="10"/>
      <c r="H11" s="10"/>
      <c r="I11" s="10">
        <v>76</v>
      </c>
      <c r="J11" s="10"/>
      <c r="K11" s="10">
        <v>2</v>
      </c>
      <c r="L11" s="10">
        <v>3</v>
      </c>
      <c r="M11" s="10"/>
      <c r="N11" s="10"/>
      <c r="O11" s="10"/>
      <c r="P11" s="2" t="s">
        <v>57</v>
      </c>
      <c r="Q11" s="2">
        <v>15</v>
      </c>
      <c r="R11" s="2">
        <v>1</v>
      </c>
      <c r="S11" s="2"/>
    </row>
    <row r="12" spans="1:19" ht="15.75">
      <c r="A12" s="37" t="s">
        <v>12</v>
      </c>
      <c r="B12" s="9">
        <f t="shared" si="0"/>
        <v>103</v>
      </c>
      <c r="C12" s="10">
        <v>48</v>
      </c>
      <c r="D12" s="10">
        <f>4+8+12</f>
        <v>24</v>
      </c>
      <c r="E12" s="10"/>
      <c r="F12" s="10"/>
      <c r="G12" s="10"/>
      <c r="H12" s="10"/>
      <c r="I12" s="10">
        <v>30</v>
      </c>
      <c r="J12" s="10"/>
      <c r="K12" s="10">
        <v>1</v>
      </c>
      <c r="L12" s="10"/>
      <c r="M12" s="10"/>
      <c r="N12" s="10"/>
      <c r="O12" s="10"/>
      <c r="P12" s="2" t="s">
        <v>62</v>
      </c>
      <c r="Q12" s="2">
        <v>15</v>
      </c>
      <c r="R12" s="2"/>
      <c r="S12" s="2"/>
    </row>
    <row r="13" spans="1:19" ht="15.75">
      <c r="A13" s="37" t="s">
        <v>15</v>
      </c>
      <c r="B13" s="9">
        <f t="shared" si="0"/>
        <v>86</v>
      </c>
      <c r="C13" s="10">
        <f>24+28</f>
        <v>52</v>
      </c>
      <c r="D13" s="10">
        <f>20+8</f>
        <v>28</v>
      </c>
      <c r="E13" s="10"/>
      <c r="F13" s="10"/>
      <c r="G13" s="10"/>
      <c r="H13" s="10"/>
      <c r="I13" s="10">
        <v>6</v>
      </c>
      <c r="J13" s="10"/>
      <c r="K13" s="10"/>
      <c r="L13" s="10"/>
      <c r="M13" s="10"/>
      <c r="N13" s="10"/>
      <c r="O13" s="10"/>
      <c r="P13" s="2"/>
      <c r="Q13" s="2"/>
      <c r="R13" s="2"/>
      <c r="S13" s="2"/>
    </row>
    <row r="14" spans="1:19" ht="15.75">
      <c r="A14" s="37" t="s">
        <v>13</v>
      </c>
      <c r="B14" s="9">
        <f t="shared" si="0"/>
        <v>84</v>
      </c>
      <c r="C14" s="10">
        <v>56</v>
      </c>
      <c r="D14" s="10">
        <f>16+4+8</f>
        <v>28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2"/>
      <c r="Q14" s="2"/>
      <c r="R14" s="2"/>
      <c r="S14" s="2"/>
    </row>
    <row r="15" spans="1:19" ht="15.75">
      <c r="A15" s="37" t="s">
        <v>11</v>
      </c>
      <c r="B15" s="9">
        <f t="shared" si="0"/>
        <v>82</v>
      </c>
      <c r="C15" s="10">
        <v>66</v>
      </c>
      <c r="D15" s="10">
        <v>16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2"/>
      <c r="Q15" s="2"/>
      <c r="R15" s="2"/>
      <c r="S15" s="2"/>
    </row>
    <row r="16" spans="1:19" ht="15.75">
      <c r="A16" s="37" t="s">
        <v>14</v>
      </c>
      <c r="B16" s="9">
        <f t="shared" si="0"/>
        <v>50</v>
      </c>
      <c r="C16" s="10">
        <v>48</v>
      </c>
      <c r="D16" s="10"/>
      <c r="E16" s="10"/>
      <c r="F16" s="10"/>
      <c r="G16" s="10"/>
      <c r="H16" s="10"/>
      <c r="I16" s="10">
        <v>2</v>
      </c>
      <c r="J16" s="10"/>
      <c r="K16" s="10"/>
      <c r="L16" s="10"/>
      <c r="M16" s="10"/>
      <c r="N16" s="10"/>
      <c r="O16" s="10"/>
      <c r="P16" s="2"/>
      <c r="Q16" s="2"/>
      <c r="R16" s="2"/>
      <c r="S16" s="2"/>
    </row>
    <row r="17" spans="1:19" ht="15.75">
      <c r="A17" s="37" t="s">
        <v>25</v>
      </c>
      <c r="B17" s="9">
        <f t="shared" si="0"/>
        <v>36</v>
      </c>
      <c r="C17" s="10">
        <v>16</v>
      </c>
      <c r="D17" s="10">
        <f>12+8</f>
        <v>20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2"/>
      <c r="Q17" s="2"/>
      <c r="R17" s="2"/>
      <c r="S17" s="2"/>
    </row>
    <row r="18" spans="1:19" ht="15.75">
      <c r="A18" s="37" t="s">
        <v>26</v>
      </c>
      <c r="B18" s="9">
        <f t="shared" si="0"/>
        <v>32</v>
      </c>
      <c r="C18" s="10">
        <v>20</v>
      </c>
      <c r="D18" s="10">
        <f>4+4</f>
        <v>8</v>
      </c>
      <c r="E18" s="10"/>
      <c r="F18" s="10"/>
      <c r="G18" s="10"/>
      <c r="H18" s="10"/>
      <c r="I18" s="10">
        <v>4</v>
      </c>
      <c r="J18" s="10"/>
      <c r="K18" s="10"/>
      <c r="L18" s="10"/>
      <c r="M18" s="10"/>
      <c r="N18" s="10"/>
      <c r="O18" s="10"/>
      <c r="P18" s="2"/>
      <c r="Q18" s="2"/>
      <c r="R18" s="2"/>
      <c r="S18" s="2"/>
    </row>
    <row r="19" spans="1:19" ht="15.75">
      <c r="A19" s="37" t="s">
        <v>17</v>
      </c>
      <c r="B19" s="9">
        <f t="shared" si="0"/>
        <v>28</v>
      </c>
      <c r="C19" s="10">
        <v>24</v>
      </c>
      <c r="D19" s="10">
        <v>4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2"/>
      <c r="Q19" s="2"/>
      <c r="R19" s="2"/>
      <c r="S19" s="2"/>
    </row>
    <row r="20" spans="1:19" ht="15.75">
      <c r="A20" s="37" t="s">
        <v>16</v>
      </c>
      <c r="B20" s="9">
        <f t="shared" si="0"/>
        <v>28</v>
      </c>
      <c r="C20" s="10">
        <v>28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2"/>
      <c r="Q20" s="2"/>
      <c r="R20" s="2"/>
      <c r="S20" s="2"/>
    </row>
    <row r="21" spans="1:19" ht="15.75">
      <c r="A21" s="37" t="s">
        <v>18</v>
      </c>
      <c r="B21" s="9">
        <f t="shared" si="0"/>
        <v>20</v>
      </c>
      <c r="C21" s="10">
        <v>20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2"/>
      <c r="Q21" s="2"/>
      <c r="R21" s="2"/>
      <c r="S21" s="2"/>
    </row>
    <row r="22" spans="1:19" ht="15.75">
      <c r="A22" s="37" t="s">
        <v>20</v>
      </c>
      <c r="B22" s="9">
        <f t="shared" si="0"/>
        <v>16</v>
      </c>
      <c r="C22" s="10">
        <v>12</v>
      </c>
      <c r="D22" s="10">
        <v>4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2"/>
      <c r="Q22" s="2"/>
      <c r="R22" s="2"/>
      <c r="S22" s="2"/>
    </row>
    <row r="23" spans="1:19" ht="15.75">
      <c r="A23" s="37" t="s">
        <v>19</v>
      </c>
      <c r="B23" s="9">
        <f t="shared" si="0"/>
        <v>16</v>
      </c>
      <c r="C23" s="10">
        <v>16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2"/>
      <c r="Q23" s="2"/>
      <c r="R23" s="2"/>
      <c r="S23" s="2"/>
    </row>
    <row r="24" spans="1:19" ht="15.75">
      <c r="A24" s="37" t="s">
        <v>21</v>
      </c>
      <c r="B24" s="9">
        <f t="shared" si="0"/>
        <v>12</v>
      </c>
      <c r="C24" s="10">
        <v>12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2"/>
      <c r="Q24" s="2"/>
      <c r="R24" s="2"/>
      <c r="S24" s="2"/>
    </row>
    <row r="25" spans="1:19" ht="15.75">
      <c r="A25" s="37" t="s">
        <v>24</v>
      </c>
      <c r="B25" s="9">
        <f t="shared" si="0"/>
        <v>12</v>
      </c>
      <c r="C25" s="10">
        <v>12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2"/>
      <c r="Q25" s="2"/>
      <c r="R25" s="2"/>
      <c r="S25" s="2"/>
    </row>
    <row r="26" spans="1:19" ht="15.75">
      <c r="A26" s="37" t="s">
        <v>22</v>
      </c>
      <c r="B26" s="9">
        <f t="shared" si="0"/>
        <v>12</v>
      </c>
      <c r="C26" s="10">
        <v>12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2"/>
      <c r="Q26" s="2"/>
      <c r="R26" s="2"/>
      <c r="S26" s="2"/>
    </row>
    <row r="27" spans="1:19" ht="15.75">
      <c r="A27" s="37" t="s">
        <v>66</v>
      </c>
      <c r="B27" s="9">
        <f t="shared" si="0"/>
        <v>12</v>
      </c>
      <c r="C27" s="10">
        <v>12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2"/>
      <c r="Q27" s="2"/>
      <c r="R27" s="2"/>
      <c r="S27" s="2"/>
    </row>
    <row r="28" spans="1:19" ht="15.75">
      <c r="A28" s="37" t="s">
        <v>23</v>
      </c>
      <c r="B28" s="9">
        <f t="shared" si="0"/>
        <v>12</v>
      </c>
      <c r="C28" s="10">
        <v>12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2"/>
      <c r="Q28" s="2"/>
      <c r="R28" s="2"/>
      <c r="S28" s="2"/>
    </row>
    <row r="29" spans="1:19" ht="15.75">
      <c r="A29" s="37" t="s">
        <v>27</v>
      </c>
      <c r="B29" s="9">
        <f t="shared" si="0"/>
        <v>8</v>
      </c>
      <c r="C29" s="10"/>
      <c r="D29" s="10"/>
      <c r="E29" s="10"/>
      <c r="F29" s="10"/>
      <c r="G29" s="10"/>
      <c r="H29" s="10"/>
      <c r="I29" s="10">
        <v>8</v>
      </c>
      <c r="J29" s="10"/>
      <c r="K29" s="10"/>
      <c r="L29" s="10"/>
      <c r="M29" s="10"/>
      <c r="N29" s="10"/>
      <c r="O29" s="10"/>
      <c r="P29" s="2"/>
      <c r="Q29" s="2"/>
      <c r="R29" s="2"/>
      <c r="S29" s="2"/>
    </row>
    <row r="30" spans="1:19" ht="15.75">
      <c r="A30" s="37" t="s">
        <v>28</v>
      </c>
      <c r="B30" s="9">
        <f t="shared" si="0"/>
        <v>8</v>
      </c>
      <c r="C30" s="10"/>
      <c r="D30" s="10"/>
      <c r="E30" s="10"/>
      <c r="F30" s="10"/>
      <c r="G30" s="10"/>
      <c r="H30" s="10"/>
      <c r="I30" s="10">
        <v>8</v>
      </c>
      <c r="J30" s="10"/>
      <c r="K30" s="10"/>
      <c r="L30" s="10"/>
      <c r="M30" s="10"/>
      <c r="N30" s="10"/>
      <c r="O30" s="10"/>
      <c r="P30" s="2"/>
      <c r="Q30" s="2"/>
      <c r="R30" s="2"/>
      <c r="S30" s="2"/>
    </row>
    <row r="31" spans="1:19" ht="15.75">
      <c r="A31" s="37" t="s">
        <v>32</v>
      </c>
      <c r="B31" s="9">
        <f t="shared" si="0"/>
        <v>8</v>
      </c>
      <c r="C31" s="10"/>
      <c r="D31" s="10">
        <f>4+4</f>
        <v>8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2"/>
      <c r="Q31" s="2"/>
      <c r="R31" s="2"/>
      <c r="S31" s="2"/>
    </row>
    <row r="32" spans="1:19" ht="15.75">
      <c r="A32" s="37" t="s">
        <v>29</v>
      </c>
      <c r="B32" s="9">
        <f t="shared" si="0"/>
        <v>6</v>
      </c>
      <c r="C32" s="10"/>
      <c r="D32" s="10"/>
      <c r="E32" s="10"/>
      <c r="F32" s="10"/>
      <c r="G32" s="10"/>
      <c r="H32" s="10"/>
      <c r="I32" s="10">
        <v>6</v>
      </c>
      <c r="J32" s="10"/>
      <c r="K32" s="10"/>
      <c r="L32" s="10"/>
      <c r="M32" s="10"/>
      <c r="N32" s="10"/>
      <c r="O32" s="10"/>
      <c r="P32" s="2"/>
      <c r="Q32" s="2"/>
      <c r="R32" s="2"/>
      <c r="S32" s="2"/>
    </row>
    <row r="33" spans="1:19" ht="15.75">
      <c r="A33" s="37" t="s">
        <v>30</v>
      </c>
      <c r="B33" s="9">
        <f t="shared" si="0"/>
        <v>6</v>
      </c>
      <c r="C33" s="10"/>
      <c r="D33" s="10"/>
      <c r="E33" s="10"/>
      <c r="F33" s="10"/>
      <c r="G33" s="10"/>
      <c r="H33" s="10"/>
      <c r="I33" s="10">
        <v>6</v>
      </c>
      <c r="J33" s="10"/>
      <c r="K33" s="10"/>
      <c r="L33" s="10"/>
      <c r="M33" s="10"/>
      <c r="N33" s="10"/>
      <c r="O33" s="10"/>
      <c r="P33" s="2"/>
      <c r="Q33" s="2"/>
      <c r="R33" s="2"/>
      <c r="S33" s="2"/>
    </row>
    <row r="34" spans="1:19" ht="15.75">
      <c r="A34" s="37" t="s">
        <v>31</v>
      </c>
      <c r="B34" s="9">
        <f t="shared" si="0"/>
        <v>6</v>
      </c>
      <c r="C34" s="10"/>
      <c r="D34" s="10"/>
      <c r="E34" s="10"/>
      <c r="F34" s="10"/>
      <c r="G34" s="10"/>
      <c r="H34" s="10"/>
      <c r="I34" s="10">
        <v>6</v>
      </c>
      <c r="J34" s="10"/>
      <c r="K34" s="10"/>
      <c r="L34" s="10"/>
      <c r="M34" s="10"/>
      <c r="N34" s="10"/>
      <c r="O34" s="10"/>
      <c r="P34" s="2"/>
      <c r="Q34" s="2"/>
      <c r="R34" s="2"/>
      <c r="S34" s="2"/>
    </row>
    <row r="35" spans="1:19" ht="15.75">
      <c r="A35" s="37" t="s">
        <v>33</v>
      </c>
      <c r="B35" s="9">
        <f t="shared" si="0"/>
        <v>2</v>
      </c>
      <c r="C35" s="10"/>
      <c r="D35" s="10"/>
      <c r="E35" s="10"/>
      <c r="F35" s="10"/>
      <c r="G35" s="10"/>
      <c r="H35" s="10"/>
      <c r="I35" s="10">
        <v>2</v>
      </c>
      <c r="J35" s="10"/>
      <c r="K35" s="10"/>
      <c r="L35" s="10"/>
      <c r="M35" s="10"/>
      <c r="N35" s="10"/>
      <c r="O35" s="10"/>
      <c r="P35" s="2"/>
      <c r="Q35" s="2"/>
      <c r="R35" s="2"/>
      <c r="S35" s="2"/>
    </row>
    <row r="36" spans="1:19" ht="15.75">
      <c r="A36" s="37" t="s">
        <v>34</v>
      </c>
      <c r="B36" s="9">
        <f t="shared" si="0"/>
        <v>2</v>
      </c>
      <c r="C36" s="10"/>
      <c r="D36" s="10"/>
      <c r="E36" s="10"/>
      <c r="F36" s="10"/>
      <c r="G36" s="10"/>
      <c r="H36" s="10"/>
      <c r="I36" s="10">
        <v>2</v>
      </c>
      <c r="J36" s="10"/>
      <c r="K36" s="10"/>
      <c r="L36" s="10"/>
      <c r="M36" s="10"/>
      <c r="N36" s="10"/>
      <c r="O36" s="10"/>
      <c r="P36" s="2"/>
      <c r="Q36" s="2"/>
      <c r="R36" s="2"/>
      <c r="S36" s="2"/>
    </row>
    <row r="37" spans="1:19" ht="15.75">
      <c r="A37" s="37" t="s">
        <v>76</v>
      </c>
      <c r="B37" s="9">
        <f t="shared" si="0"/>
        <v>2</v>
      </c>
      <c r="C37" s="10"/>
      <c r="D37" s="10"/>
      <c r="E37" s="10"/>
      <c r="F37" s="10"/>
      <c r="G37" s="10"/>
      <c r="H37" s="10"/>
      <c r="I37" s="10">
        <v>2</v>
      </c>
      <c r="J37" s="10"/>
      <c r="K37" s="10"/>
      <c r="L37" s="10"/>
      <c r="M37" s="10"/>
      <c r="N37" s="10"/>
      <c r="O37" s="10"/>
      <c r="P37" s="2"/>
      <c r="Q37" s="2"/>
      <c r="R37" s="2"/>
      <c r="S37" s="2"/>
    </row>
    <row r="38" spans="1:19" ht="15.75">
      <c r="A38" s="37" t="s">
        <v>36</v>
      </c>
      <c r="B38" s="9">
        <f t="shared" si="0"/>
        <v>2</v>
      </c>
      <c r="C38" s="10"/>
      <c r="D38" s="10"/>
      <c r="E38" s="10"/>
      <c r="F38" s="10"/>
      <c r="G38" s="10"/>
      <c r="H38" s="10"/>
      <c r="I38" s="10">
        <v>2</v>
      </c>
      <c r="J38" s="10"/>
      <c r="K38" s="10"/>
      <c r="L38" s="10"/>
      <c r="M38" s="10"/>
      <c r="N38" s="10"/>
      <c r="O38" s="10"/>
      <c r="P38" s="2"/>
      <c r="Q38" s="2"/>
      <c r="R38" s="2"/>
      <c r="S38" s="2"/>
    </row>
    <row r="39" spans="1:19" ht="15.75">
      <c r="A39" s="37" t="s">
        <v>37</v>
      </c>
      <c r="B39" s="9">
        <f t="shared" si="0"/>
        <v>2</v>
      </c>
      <c r="C39" s="10"/>
      <c r="D39" s="10"/>
      <c r="E39" s="10"/>
      <c r="F39" s="10"/>
      <c r="G39" s="10"/>
      <c r="H39" s="10"/>
      <c r="I39" s="10">
        <v>2</v>
      </c>
      <c r="J39" s="10"/>
      <c r="K39" s="10"/>
      <c r="L39" s="10"/>
      <c r="M39" s="10"/>
      <c r="N39" s="10"/>
      <c r="O39" s="10"/>
      <c r="P39" s="2"/>
      <c r="Q39" s="2"/>
      <c r="R39" s="2"/>
      <c r="S39" s="2"/>
    </row>
    <row r="40" spans="1:19" ht="15.75">
      <c r="A40" s="38"/>
      <c r="B40" s="11">
        <f>SUM(B2:B39)</f>
        <v>4977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2"/>
      <c r="Q40" s="2"/>
      <c r="R40" s="2"/>
      <c r="S40" s="2"/>
    </row>
    <row r="41" ht="31.5" customHeight="1"/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D3" sqref="D3"/>
    </sheetView>
  </sheetViews>
  <sheetFormatPr defaultColWidth="9.140625" defaultRowHeight="12.75"/>
  <cols>
    <col min="1" max="1" width="18.421875" style="13" bestFit="1" customWidth="1"/>
    <col min="2" max="2" width="10.421875" style="15" bestFit="1" customWidth="1"/>
    <col min="3" max="3" width="6.140625" style="14" bestFit="1" customWidth="1"/>
    <col min="4" max="4" width="5.421875" style="14" bestFit="1" customWidth="1"/>
    <col min="5" max="5" width="8.421875" style="14" bestFit="1" customWidth="1"/>
    <col min="6" max="6" width="43.7109375" style="13" customWidth="1"/>
    <col min="7" max="7" width="9.7109375" style="13" bestFit="1" customWidth="1"/>
    <col min="8" max="8" width="8.8515625" style="13" bestFit="1" customWidth="1"/>
    <col min="9" max="16384" width="21.00390625" style="13" customWidth="1"/>
  </cols>
  <sheetData>
    <row r="1" spans="1:8" ht="18.75" customHeight="1" thickBot="1">
      <c r="A1" s="25" t="s">
        <v>68</v>
      </c>
      <c r="B1" s="26" t="s">
        <v>38</v>
      </c>
      <c r="C1" s="27" t="s">
        <v>40</v>
      </c>
      <c r="D1" s="28" t="s">
        <v>39</v>
      </c>
      <c r="E1" s="28" t="s">
        <v>43</v>
      </c>
      <c r="F1" s="29" t="s">
        <v>69</v>
      </c>
      <c r="G1" s="29" t="s">
        <v>70</v>
      </c>
      <c r="H1" s="30" t="s">
        <v>71</v>
      </c>
    </row>
    <row r="2" spans="1:8" ht="15.75">
      <c r="A2" s="20" t="s">
        <v>10</v>
      </c>
      <c r="B2" s="21">
        <f aca="true" t="shared" si="0" ref="B2:B14">SUM(C2:E2)</f>
        <v>112</v>
      </c>
      <c r="C2" s="22">
        <v>44</v>
      </c>
      <c r="D2" s="23">
        <v>68</v>
      </c>
      <c r="E2" s="23"/>
      <c r="F2" s="24" t="s">
        <v>52</v>
      </c>
      <c r="G2" s="24"/>
      <c r="H2" s="24"/>
    </row>
    <row r="3" spans="1:8" ht="15.75">
      <c r="A3" s="16" t="s">
        <v>0</v>
      </c>
      <c r="B3" s="18">
        <f t="shared" si="0"/>
        <v>28</v>
      </c>
      <c r="C3" s="17"/>
      <c r="D3" s="10">
        <v>28</v>
      </c>
      <c r="E3" s="10"/>
      <c r="F3" s="24" t="s">
        <v>54</v>
      </c>
      <c r="G3" s="12">
        <v>40</v>
      </c>
      <c r="H3" s="12">
        <v>2</v>
      </c>
    </row>
    <row r="4" spans="1:8" ht="15.75">
      <c r="A4" s="16" t="s">
        <v>8</v>
      </c>
      <c r="B4" s="18">
        <f t="shared" si="0"/>
        <v>24</v>
      </c>
      <c r="C4" s="17"/>
      <c r="D4" s="10">
        <v>16</v>
      </c>
      <c r="E4" s="10">
        <v>8</v>
      </c>
      <c r="F4" s="31" t="s">
        <v>53</v>
      </c>
      <c r="G4" s="32">
        <v>40</v>
      </c>
      <c r="H4" s="32">
        <v>2</v>
      </c>
    </row>
    <row r="5" spans="1:8" ht="15.75">
      <c r="A5" s="16" t="s">
        <v>6</v>
      </c>
      <c r="B5" s="18">
        <f t="shared" si="0"/>
        <v>20</v>
      </c>
      <c r="C5" s="17"/>
      <c r="D5" s="10">
        <v>20</v>
      </c>
      <c r="E5" s="10"/>
      <c r="F5" s="2" t="s">
        <v>60</v>
      </c>
      <c r="G5" s="12">
        <v>25</v>
      </c>
      <c r="H5" s="12">
        <v>2</v>
      </c>
    </row>
    <row r="6" spans="1:5" ht="15.75">
      <c r="A6" s="16" t="s">
        <v>13</v>
      </c>
      <c r="B6" s="18">
        <f t="shared" si="0"/>
        <v>16</v>
      </c>
      <c r="C6" s="17"/>
      <c r="D6" s="10"/>
      <c r="E6" s="10">
        <v>16</v>
      </c>
    </row>
    <row r="7" spans="1:5" ht="15.75">
      <c r="A7" s="16" t="s">
        <v>25</v>
      </c>
      <c r="B7" s="18">
        <f t="shared" si="0"/>
        <v>16</v>
      </c>
      <c r="C7" s="17"/>
      <c r="D7" s="10">
        <v>16</v>
      </c>
      <c r="E7" s="10"/>
    </row>
    <row r="8" spans="1:5" ht="15.75">
      <c r="A8" s="16" t="s">
        <v>66</v>
      </c>
      <c r="B8" s="18">
        <f t="shared" si="0"/>
        <v>12</v>
      </c>
      <c r="C8" s="17"/>
      <c r="D8" s="10">
        <v>12</v>
      </c>
      <c r="E8" s="10"/>
    </row>
    <row r="9" spans="1:5" ht="15.75">
      <c r="A9" s="16" t="s">
        <v>15</v>
      </c>
      <c r="B9" s="18">
        <f t="shared" si="0"/>
        <v>8</v>
      </c>
      <c r="C9" s="17"/>
      <c r="D9" s="10"/>
      <c r="E9" s="10">
        <v>8</v>
      </c>
    </row>
    <row r="10" spans="1:5" ht="15.75">
      <c r="A10" s="16" t="s">
        <v>67</v>
      </c>
      <c r="B10" s="18">
        <f t="shared" si="0"/>
        <v>8</v>
      </c>
      <c r="C10" s="17"/>
      <c r="D10" s="10"/>
      <c r="E10" s="10">
        <v>8</v>
      </c>
    </row>
    <row r="11" spans="1:5" ht="15.75">
      <c r="A11" s="16" t="s">
        <v>12</v>
      </c>
      <c r="B11" s="18">
        <f t="shared" si="0"/>
        <v>4</v>
      </c>
      <c r="C11" s="17"/>
      <c r="D11" s="10"/>
      <c r="E11" s="10">
        <v>4</v>
      </c>
    </row>
    <row r="12" spans="1:5" ht="15.75">
      <c r="A12" s="16" t="s">
        <v>1</v>
      </c>
      <c r="B12" s="18">
        <f t="shared" si="0"/>
        <v>4</v>
      </c>
      <c r="C12" s="17"/>
      <c r="D12" s="10"/>
      <c r="E12" s="10">
        <v>4</v>
      </c>
    </row>
    <row r="13" spans="1:5" ht="15.75">
      <c r="A13" s="16" t="s">
        <v>26</v>
      </c>
      <c r="B13" s="18">
        <f t="shared" si="0"/>
        <v>4</v>
      </c>
      <c r="C13" s="17"/>
      <c r="D13" s="10"/>
      <c r="E13" s="10">
        <v>4</v>
      </c>
    </row>
    <row r="14" spans="1:5" ht="16.5" thickBot="1">
      <c r="A14" s="16" t="s">
        <v>7</v>
      </c>
      <c r="B14" s="19">
        <f t="shared" si="0"/>
        <v>4</v>
      </c>
      <c r="C14" s="17"/>
      <c r="D14" s="10"/>
      <c r="E14" s="10">
        <v>4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4" sqref="A14"/>
    </sheetView>
  </sheetViews>
  <sheetFormatPr defaultColWidth="9.140625" defaultRowHeight="12.75"/>
  <cols>
    <col min="1" max="1" width="18.421875" style="13" bestFit="1" customWidth="1"/>
    <col min="2" max="2" width="10.421875" style="15" bestFit="1" customWidth="1"/>
    <col min="3" max="3" width="5.421875" style="14" bestFit="1" customWidth="1"/>
    <col min="4" max="5" width="8.421875" style="14" bestFit="1" customWidth="1"/>
    <col min="6" max="6" width="43.7109375" style="13" customWidth="1"/>
    <col min="7" max="7" width="9.7109375" style="13" bestFit="1" customWidth="1"/>
    <col min="8" max="8" width="8.8515625" style="13" bestFit="1" customWidth="1"/>
    <col min="9" max="16384" width="21.00390625" style="13" customWidth="1"/>
  </cols>
  <sheetData>
    <row r="1" spans="1:8" ht="18.75" customHeight="1" thickBot="1">
      <c r="A1" s="25" t="s">
        <v>68</v>
      </c>
      <c r="B1" s="26" t="s">
        <v>38</v>
      </c>
      <c r="C1" s="28" t="s">
        <v>39</v>
      </c>
      <c r="D1" s="28" t="s">
        <v>43</v>
      </c>
      <c r="E1" s="28" t="s">
        <v>45</v>
      </c>
      <c r="F1" s="29" t="s">
        <v>69</v>
      </c>
      <c r="G1" s="29" t="s">
        <v>70</v>
      </c>
      <c r="H1" s="30" t="s">
        <v>71</v>
      </c>
    </row>
    <row r="2" spans="1:8" ht="15.75">
      <c r="A2" s="20" t="s">
        <v>10</v>
      </c>
      <c r="B2" s="21">
        <f aca="true" t="shared" si="0" ref="B2:B14">SUM(C2:E2)</f>
        <v>32</v>
      </c>
      <c r="C2" s="23">
        <v>12</v>
      </c>
      <c r="D2" s="23"/>
      <c r="E2" s="23">
        <v>20</v>
      </c>
      <c r="F2" s="24" t="s">
        <v>52</v>
      </c>
      <c r="G2" s="24"/>
      <c r="H2" s="24"/>
    </row>
    <row r="3" spans="1:8" ht="15.75">
      <c r="A3" s="16" t="s">
        <v>2</v>
      </c>
      <c r="B3" s="21">
        <f t="shared" si="0"/>
        <v>28</v>
      </c>
      <c r="C3" s="10">
        <v>28</v>
      </c>
      <c r="D3" s="10"/>
      <c r="E3" s="10"/>
      <c r="F3" s="24" t="s">
        <v>54</v>
      </c>
      <c r="G3" s="12">
        <v>40</v>
      </c>
      <c r="H3" s="12">
        <v>2</v>
      </c>
    </row>
    <row r="4" spans="1:8" ht="15.75">
      <c r="A4" s="16" t="s">
        <v>67</v>
      </c>
      <c r="B4" s="21">
        <f t="shared" si="0"/>
        <v>28</v>
      </c>
      <c r="C4" s="10">
        <v>28</v>
      </c>
      <c r="D4" s="10"/>
      <c r="E4" s="10"/>
      <c r="F4" s="31" t="s">
        <v>53</v>
      </c>
      <c r="G4" s="32">
        <v>40</v>
      </c>
      <c r="H4" s="32">
        <v>2</v>
      </c>
    </row>
    <row r="5" spans="1:8" ht="15.75">
      <c r="A5" s="16" t="s">
        <v>0</v>
      </c>
      <c r="B5" s="21">
        <f t="shared" si="0"/>
        <v>28</v>
      </c>
      <c r="C5" s="10">
        <v>16</v>
      </c>
      <c r="D5" s="10">
        <v>12</v>
      </c>
      <c r="E5" s="10"/>
      <c r="F5" s="2" t="s">
        <v>60</v>
      </c>
      <c r="G5" s="12">
        <v>25</v>
      </c>
      <c r="H5" s="12">
        <v>2</v>
      </c>
    </row>
    <row r="6" spans="1:8" ht="15.75">
      <c r="A6" s="16" t="s">
        <v>26</v>
      </c>
      <c r="B6" s="21">
        <f t="shared" si="0"/>
        <v>20</v>
      </c>
      <c r="C6" s="10">
        <v>20</v>
      </c>
      <c r="D6" s="10"/>
      <c r="E6" s="10"/>
      <c r="F6" s="2" t="s">
        <v>55</v>
      </c>
      <c r="G6" s="12">
        <v>25</v>
      </c>
      <c r="H6" s="12"/>
    </row>
    <row r="7" spans="1:5" ht="15.75">
      <c r="A7" s="16" t="s">
        <v>5</v>
      </c>
      <c r="B7" s="21">
        <f t="shared" si="0"/>
        <v>16</v>
      </c>
      <c r="C7" s="10">
        <v>16</v>
      </c>
      <c r="D7" s="10"/>
      <c r="E7" s="10"/>
    </row>
    <row r="8" spans="1:5" ht="15.75">
      <c r="A8" s="16" t="s">
        <v>7</v>
      </c>
      <c r="B8" s="21">
        <f t="shared" si="0"/>
        <v>12</v>
      </c>
      <c r="C8" s="10"/>
      <c r="D8" s="10">
        <v>12</v>
      </c>
      <c r="E8" s="10"/>
    </row>
    <row r="9" spans="1:5" ht="15.75">
      <c r="A9" s="16" t="s">
        <v>12</v>
      </c>
      <c r="B9" s="21">
        <f t="shared" si="0"/>
        <v>8</v>
      </c>
      <c r="C9" s="10"/>
      <c r="D9" s="10">
        <v>8</v>
      </c>
      <c r="E9" s="10"/>
    </row>
    <row r="10" spans="1:5" ht="15.75">
      <c r="A10" s="16" t="s">
        <v>72</v>
      </c>
      <c r="B10" s="21">
        <f t="shared" si="0"/>
        <v>8</v>
      </c>
      <c r="C10" s="10"/>
      <c r="D10" s="10">
        <v>8</v>
      </c>
      <c r="E10" s="10"/>
    </row>
    <row r="11" spans="1:5" ht="15.75">
      <c r="A11" s="16" t="s">
        <v>13</v>
      </c>
      <c r="B11" s="21">
        <f t="shared" si="0"/>
        <v>4</v>
      </c>
      <c r="C11" s="10"/>
      <c r="D11" s="10">
        <v>4</v>
      </c>
      <c r="E11" s="10"/>
    </row>
    <row r="12" spans="1:5" ht="15.75">
      <c r="A12" s="16" t="s">
        <v>8</v>
      </c>
      <c r="B12" s="21">
        <f t="shared" si="0"/>
        <v>4</v>
      </c>
      <c r="C12" s="10"/>
      <c r="D12" s="10">
        <v>4</v>
      </c>
      <c r="E12" s="10"/>
    </row>
    <row r="13" spans="1:5" ht="15.75">
      <c r="A13" s="16" t="s">
        <v>1</v>
      </c>
      <c r="B13" s="21">
        <f t="shared" si="0"/>
        <v>4</v>
      </c>
      <c r="C13" s="10"/>
      <c r="D13" s="10">
        <v>4</v>
      </c>
      <c r="E13" s="10"/>
    </row>
    <row r="14" spans="1:5" ht="15.75">
      <c r="A14" s="16" t="s">
        <v>32</v>
      </c>
      <c r="B14" s="21">
        <f t="shared" si="0"/>
        <v>4</v>
      </c>
      <c r="C14" s="10"/>
      <c r="D14" s="10">
        <v>4</v>
      </c>
      <c r="E14" s="10"/>
    </row>
  </sheetData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E17" sqref="E17"/>
    </sheetView>
  </sheetViews>
  <sheetFormatPr defaultColWidth="9.140625" defaultRowHeight="12.75"/>
  <cols>
    <col min="1" max="1" width="18.421875" style="13" bestFit="1" customWidth="1"/>
    <col min="2" max="2" width="10.421875" style="15" bestFit="1" customWidth="1"/>
    <col min="3" max="3" width="5.421875" style="14" bestFit="1" customWidth="1"/>
    <col min="4" max="4" width="8.421875" style="14" bestFit="1" customWidth="1"/>
    <col min="5" max="5" width="43.7109375" style="13" customWidth="1"/>
    <col min="6" max="6" width="9.7109375" style="13" bestFit="1" customWidth="1"/>
    <col min="7" max="7" width="8.8515625" style="13" bestFit="1" customWidth="1"/>
    <col min="8" max="16384" width="21.00390625" style="13" customWidth="1"/>
  </cols>
  <sheetData>
    <row r="1" spans="1:7" ht="18.75" customHeight="1" thickBot="1">
      <c r="A1" s="25" t="s">
        <v>68</v>
      </c>
      <c r="B1" s="26" t="s">
        <v>38</v>
      </c>
      <c r="C1" s="28" t="s">
        <v>39</v>
      </c>
      <c r="D1" s="28" t="s">
        <v>43</v>
      </c>
      <c r="E1" s="29" t="s">
        <v>69</v>
      </c>
      <c r="F1" s="29" t="s">
        <v>70</v>
      </c>
      <c r="G1" s="30" t="s">
        <v>71</v>
      </c>
    </row>
    <row r="2" spans="1:7" ht="15.75">
      <c r="A2" s="33" t="s">
        <v>10</v>
      </c>
      <c r="B2" s="34">
        <f aca="true" t="shared" si="0" ref="B2:B13">SUM(C2:D2)</f>
        <v>45</v>
      </c>
      <c r="C2" s="23"/>
      <c r="D2" s="23">
        <v>45</v>
      </c>
      <c r="E2" s="24" t="s">
        <v>52</v>
      </c>
      <c r="F2" s="24"/>
      <c r="G2" s="24"/>
    </row>
    <row r="3" spans="1:7" ht="15.75">
      <c r="A3" s="1" t="s">
        <v>15</v>
      </c>
      <c r="B3" s="9">
        <f t="shared" si="0"/>
        <v>28</v>
      </c>
      <c r="C3" s="10">
        <v>28</v>
      </c>
      <c r="D3" s="10"/>
      <c r="E3" s="24" t="s">
        <v>54</v>
      </c>
      <c r="F3" s="12">
        <v>40</v>
      </c>
      <c r="G3" s="12">
        <v>2</v>
      </c>
    </row>
    <row r="4" spans="1:7" ht="15.75">
      <c r="A4" s="1" t="s">
        <v>0</v>
      </c>
      <c r="B4" s="9">
        <f t="shared" si="0"/>
        <v>24</v>
      </c>
      <c r="C4" s="10">
        <v>20</v>
      </c>
      <c r="D4" s="10">
        <v>4</v>
      </c>
      <c r="E4" s="2" t="s">
        <v>60</v>
      </c>
      <c r="F4" s="12">
        <v>25</v>
      </c>
      <c r="G4" s="12">
        <v>2</v>
      </c>
    </row>
    <row r="5" spans="1:4" ht="15.75">
      <c r="A5" s="1" t="s">
        <v>1</v>
      </c>
      <c r="B5" s="9">
        <f t="shared" si="0"/>
        <v>20</v>
      </c>
      <c r="C5" s="10">
        <v>20</v>
      </c>
      <c r="D5" s="10"/>
    </row>
    <row r="6" spans="1:4" ht="15.75">
      <c r="A6" s="1" t="s">
        <v>67</v>
      </c>
      <c r="B6" s="9">
        <f t="shared" si="0"/>
        <v>20</v>
      </c>
      <c r="C6" s="10">
        <v>20</v>
      </c>
      <c r="D6" s="10"/>
    </row>
    <row r="7" spans="1:4" ht="15.75">
      <c r="A7" s="1" t="s">
        <v>5</v>
      </c>
      <c r="B7" s="9">
        <f t="shared" si="0"/>
        <v>16</v>
      </c>
      <c r="C7" s="10">
        <v>16</v>
      </c>
      <c r="D7" s="10"/>
    </row>
    <row r="8" spans="1:4" ht="15.75">
      <c r="A8" s="1" t="s">
        <v>12</v>
      </c>
      <c r="B8" s="9">
        <f t="shared" si="0"/>
        <v>12</v>
      </c>
      <c r="C8" s="10"/>
      <c r="D8" s="10">
        <v>12</v>
      </c>
    </row>
    <row r="9" spans="1:4" ht="15.75">
      <c r="A9" s="1" t="s">
        <v>6</v>
      </c>
      <c r="B9" s="9">
        <f t="shared" si="0"/>
        <v>12</v>
      </c>
      <c r="C9" s="10"/>
      <c r="D9" s="10">
        <v>12</v>
      </c>
    </row>
    <row r="10" spans="1:4" ht="15.75">
      <c r="A10" s="1" t="s">
        <v>13</v>
      </c>
      <c r="B10" s="9">
        <f t="shared" si="0"/>
        <v>8</v>
      </c>
      <c r="C10" s="10"/>
      <c r="D10" s="10">
        <v>8</v>
      </c>
    </row>
    <row r="11" spans="1:4" ht="15.75">
      <c r="A11" s="1" t="s">
        <v>9</v>
      </c>
      <c r="B11" s="9">
        <f t="shared" si="0"/>
        <v>4</v>
      </c>
      <c r="C11" s="10"/>
      <c r="D11" s="10">
        <v>4</v>
      </c>
    </row>
    <row r="12" spans="1:4" ht="15.75">
      <c r="A12" s="1" t="s">
        <v>2</v>
      </c>
      <c r="B12" s="9">
        <f t="shared" si="0"/>
        <v>4</v>
      </c>
      <c r="C12" s="10"/>
      <c r="D12" s="10">
        <v>4</v>
      </c>
    </row>
    <row r="13" spans="1:4" ht="15.75">
      <c r="A13" s="1" t="s">
        <v>7</v>
      </c>
      <c r="B13" s="9">
        <f t="shared" si="0"/>
        <v>4</v>
      </c>
      <c r="C13" s="10"/>
      <c r="D13" s="10">
        <v>4</v>
      </c>
    </row>
  </sheetData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E15" sqref="E15"/>
    </sheetView>
  </sheetViews>
  <sheetFormatPr defaultColWidth="9.140625" defaultRowHeight="12.75"/>
  <cols>
    <col min="1" max="1" width="18.421875" style="13" bestFit="1" customWidth="1"/>
    <col min="2" max="2" width="10.421875" style="15" bestFit="1" customWidth="1"/>
    <col min="3" max="3" width="6.140625" style="14" bestFit="1" customWidth="1"/>
    <col min="4" max="4" width="5.421875" style="14" bestFit="1" customWidth="1"/>
    <col min="5" max="6" width="8.421875" style="14" bestFit="1" customWidth="1"/>
    <col min="7" max="7" width="43.7109375" style="13" customWidth="1"/>
    <col min="8" max="8" width="9.7109375" style="13" bestFit="1" customWidth="1"/>
    <col min="9" max="9" width="8.8515625" style="13" bestFit="1" customWidth="1"/>
    <col min="10" max="16384" width="21.00390625" style="13" customWidth="1"/>
  </cols>
  <sheetData>
    <row r="1" spans="1:9" ht="18.75" customHeight="1" thickBot="1">
      <c r="A1" s="25" t="s">
        <v>68</v>
      </c>
      <c r="B1" s="26" t="s">
        <v>38</v>
      </c>
      <c r="C1" s="27" t="s">
        <v>40</v>
      </c>
      <c r="D1" s="28" t="s">
        <v>39</v>
      </c>
      <c r="E1" s="28" t="s">
        <v>43</v>
      </c>
      <c r="F1" s="28" t="s">
        <v>45</v>
      </c>
      <c r="G1" s="29" t="s">
        <v>69</v>
      </c>
      <c r="H1" s="29" t="s">
        <v>70</v>
      </c>
      <c r="I1" s="30" t="s">
        <v>71</v>
      </c>
    </row>
    <row r="2" spans="1:9" ht="15.75">
      <c r="A2" s="20" t="s">
        <v>1</v>
      </c>
      <c r="B2" s="21">
        <f aca="true" t="shared" si="0" ref="B2:B15">SUM(C2:F2)</f>
        <v>12</v>
      </c>
      <c r="C2" s="22"/>
      <c r="D2" s="23">
        <v>12</v>
      </c>
      <c r="E2" s="23"/>
      <c r="F2" s="23"/>
      <c r="G2" s="35" t="s">
        <v>52</v>
      </c>
      <c r="H2" s="35"/>
      <c r="I2" s="35"/>
    </row>
    <row r="3" spans="1:9" ht="15.75">
      <c r="A3" s="16" t="s">
        <v>2</v>
      </c>
      <c r="B3" s="21">
        <f t="shared" si="0"/>
        <v>12</v>
      </c>
      <c r="C3" s="17"/>
      <c r="D3" s="10">
        <v>12</v>
      </c>
      <c r="E3" s="10"/>
      <c r="F3" s="10"/>
      <c r="G3" s="35" t="s">
        <v>54</v>
      </c>
      <c r="H3" s="32">
        <v>40</v>
      </c>
      <c r="I3" s="32">
        <v>2</v>
      </c>
    </row>
    <row r="4" spans="1:9" ht="15.75">
      <c r="A4" s="16" t="s">
        <v>0</v>
      </c>
      <c r="B4" s="21">
        <f t="shared" si="0"/>
        <v>12</v>
      </c>
      <c r="C4" s="17"/>
      <c r="D4" s="10">
        <v>12</v>
      </c>
      <c r="E4" s="10"/>
      <c r="F4" s="10"/>
      <c r="G4" s="31" t="s">
        <v>53</v>
      </c>
      <c r="H4" s="32">
        <v>40</v>
      </c>
      <c r="I4" s="32">
        <v>2</v>
      </c>
    </row>
    <row r="5" spans="1:9" ht="15.75">
      <c r="A5" s="16" t="s">
        <v>73</v>
      </c>
      <c r="B5" s="21">
        <f t="shared" si="0"/>
        <v>12</v>
      </c>
      <c r="C5" s="17"/>
      <c r="D5" s="10">
        <v>12</v>
      </c>
      <c r="E5" s="10"/>
      <c r="F5" s="10"/>
      <c r="G5" s="31" t="s">
        <v>60</v>
      </c>
      <c r="H5" s="32">
        <v>25</v>
      </c>
      <c r="I5" s="32">
        <v>2</v>
      </c>
    </row>
    <row r="6" spans="1:9" ht="15.75">
      <c r="A6" s="16" t="s">
        <v>6</v>
      </c>
      <c r="B6" s="21">
        <f t="shared" si="0"/>
        <v>4</v>
      </c>
      <c r="C6" s="17"/>
      <c r="D6" s="10">
        <v>4</v>
      </c>
      <c r="E6" s="10"/>
      <c r="F6" s="10"/>
      <c r="G6" s="2" t="s">
        <v>55</v>
      </c>
      <c r="H6" s="12">
        <v>20</v>
      </c>
      <c r="I6" s="12"/>
    </row>
    <row r="7" spans="1:6" ht="15.75">
      <c r="A7" s="16" t="s">
        <v>9</v>
      </c>
      <c r="B7" s="21">
        <f t="shared" si="0"/>
        <v>4</v>
      </c>
      <c r="C7" s="17"/>
      <c r="D7" s="10"/>
      <c r="E7" s="10">
        <v>4</v>
      </c>
      <c r="F7" s="10"/>
    </row>
    <row r="8" spans="1:6" ht="15.75">
      <c r="A8" s="16" t="s">
        <v>13</v>
      </c>
      <c r="B8" s="21">
        <f t="shared" si="0"/>
        <v>4</v>
      </c>
      <c r="C8" s="17"/>
      <c r="D8" s="10"/>
      <c r="E8" s="10">
        <v>4</v>
      </c>
      <c r="F8" s="10"/>
    </row>
    <row r="9" spans="1:6" ht="15.75">
      <c r="A9" s="16" t="s">
        <v>12</v>
      </c>
      <c r="B9" s="21">
        <f t="shared" si="0"/>
        <v>4</v>
      </c>
      <c r="C9" s="17"/>
      <c r="D9" s="10"/>
      <c r="E9" s="10">
        <v>4</v>
      </c>
      <c r="F9" s="10"/>
    </row>
    <row r="10" spans="1:6" ht="15.75">
      <c r="A10" s="16" t="s">
        <v>74</v>
      </c>
      <c r="B10" s="21">
        <f t="shared" si="0"/>
        <v>4</v>
      </c>
      <c r="C10" s="17"/>
      <c r="D10" s="10"/>
      <c r="E10" s="10">
        <v>4</v>
      </c>
      <c r="F10" s="10"/>
    </row>
    <row r="11" spans="1:6" ht="15.75">
      <c r="A11" s="16" t="s">
        <v>5</v>
      </c>
      <c r="B11" s="21">
        <f t="shared" si="0"/>
        <v>4</v>
      </c>
      <c r="C11" s="17"/>
      <c r="D11" s="10"/>
      <c r="E11" s="10">
        <v>4</v>
      </c>
      <c r="F11" s="10"/>
    </row>
    <row r="12" spans="1:6" ht="15.75">
      <c r="A12" s="16" t="s">
        <v>15</v>
      </c>
      <c r="B12" s="21">
        <f t="shared" si="0"/>
        <v>4</v>
      </c>
      <c r="C12" s="17"/>
      <c r="D12" s="10"/>
      <c r="E12" s="10">
        <v>4</v>
      </c>
      <c r="F12" s="10"/>
    </row>
    <row r="13" spans="1:6" ht="15.75">
      <c r="A13" s="16" t="s">
        <v>72</v>
      </c>
      <c r="B13" s="21">
        <f t="shared" si="0"/>
        <v>4</v>
      </c>
      <c r="C13" s="17"/>
      <c r="D13" s="10"/>
      <c r="E13" s="10">
        <v>4</v>
      </c>
      <c r="F13" s="10"/>
    </row>
    <row r="14" spans="1:6" ht="15.75">
      <c r="A14" s="16" t="s">
        <v>10</v>
      </c>
      <c r="B14" s="21">
        <f t="shared" si="0"/>
        <v>4</v>
      </c>
      <c r="C14" s="17"/>
      <c r="D14" s="10"/>
      <c r="E14" s="10">
        <v>4</v>
      </c>
      <c r="F14" s="10"/>
    </row>
    <row r="15" spans="1:6" ht="15.75">
      <c r="A15" s="16" t="s">
        <v>31</v>
      </c>
      <c r="B15" s="21">
        <f t="shared" si="0"/>
        <v>4</v>
      </c>
      <c r="C15" s="17"/>
      <c r="D15" s="10"/>
      <c r="E15" s="10">
        <v>4</v>
      </c>
      <c r="F15" s="10"/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RBS</dc:creator>
  <cp:keywords/>
  <dc:description/>
  <cp:lastModifiedBy>Alexandre Perin</cp:lastModifiedBy>
  <dcterms:created xsi:type="dcterms:W3CDTF">2008-12-10T16:19:28Z</dcterms:created>
  <dcterms:modified xsi:type="dcterms:W3CDTF">2008-12-14T17:24:41Z</dcterms:modified>
  <cp:category/>
  <cp:version/>
  <cp:contentType/>
  <cp:contentStatus/>
</cp:coreProperties>
</file>